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1"/>
  </bookViews>
  <sheets>
    <sheet name="12 Month Forecast" sheetId="25" r:id="rId1"/>
    <sheet name="Finance Template" sheetId="27" r:id="rId2"/>
  </sheets>
  <calcPr calcId="125725"/>
</workbook>
</file>

<file path=xl/calcChain.xml><?xml version="1.0" encoding="utf-8"?>
<calcChain xmlns="http://schemas.openxmlformats.org/spreadsheetml/2006/main">
  <c r="B35" i="27"/>
  <c r="B8"/>
  <c r="M35"/>
  <c r="L35"/>
  <c r="K35"/>
  <c r="J35"/>
  <c r="I35"/>
  <c r="H35"/>
  <c r="G35"/>
  <c r="F35"/>
  <c r="E35"/>
  <c r="D35"/>
  <c r="C35"/>
  <c r="C39" i="25"/>
  <c r="F36"/>
  <c r="E36"/>
  <c r="E35"/>
  <c r="F35" s="1"/>
  <c r="D30"/>
  <c r="F21"/>
  <c r="F19"/>
  <c r="F22" s="1"/>
  <c r="B17"/>
  <c r="B16"/>
  <c r="B21" s="1"/>
  <c r="D29" s="1"/>
  <c r="D31" s="1"/>
  <c r="D33" s="1"/>
  <c r="H35" s="1"/>
  <c r="M15"/>
  <c r="J15"/>
  <c r="G15"/>
  <c r="D15"/>
  <c r="M13"/>
  <c r="M14" s="1"/>
  <c r="J13"/>
  <c r="G13"/>
  <c r="G14" s="1"/>
  <c r="D13"/>
  <c r="D14" s="1"/>
  <c r="M7"/>
  <c r="J7"/>
  <c r="G7"/>
  <c r="D7"/>
  <c r="M5"/>
  <c r="J5"/>
  <c r="G5"/>
  <c r="D5"/>
  <c r="D4" i="27" l="1"/>
  <c r="C4"/>
  <c r="C8" s="1"/>
  <c r="J6" i="25"/>
  <c r="J8" s="1"/>
  <c r="J14"/>
  <c r="J16" s="1"/>
  <c r="G16"/>
  <c r="G6"/>
  <c r="G8" s="1"/>
  <c r="D16"/>
  <c r="D6"/>
  <c r="D8" s="1"/>
  <c r="M16"/>
  <c r="M6"/>
  <c r="M8" s="1"/>
  <c r="D8" i="27" l="1"/>
  <c r="E4" s="1"/>
  <c r="E8" l="1"/>
  <c r="F4" s="1"/>
  <c r="F8" l="1"/>
  <c r="G4" s="1"/>
  <c r="G8" l="1"/>
  <c r="H4" s="1"/>
  <c r="H8" l="1"/>
  <c r="I4" s="1"/>
  <c r="I8" l="1"/>
  <c r="J4" s="1"/>
  <c r="J8" l="1"/>
  <c r="K4" s="1"/>
  <c r="K8" l="1"/>
  <c r="L4" s="1"/>
  <c r="L8" l="1"/>
  <c r="M4" s="1"/>
  <c r="M8" s="1"/>
</calcChain>
</file>

<file path=xl/comments1.xml><?xml version="1.0" encoding="utf-8"?>
<comments xmlns="http://schemas.openxmlformats.org/spreadsheetml/2006/main">
  <authors>
    <author>marcus sen</author>
  </authors>
  <commentList>
    <comment ref="B4" authorId="0">
      <text>
        <r>
          <rPr>
            <sz val="9"/>
            <color indexed="81"/>
            <rFont val="Tahoma"/>
            <charset val="1"/>
          </rPr>
          <t xml:space="preserve">Enter current bank balance here.
</t>
        </r>
      </text>
    </comment>
    <comment ref="B6" authorId="0">
      <text>
        <r>
          <rPr>
            <sz val="9"/>
            <color indexed="81"/>
            <rFont val="Tahoma"/>
            <charset val="1"/>
          </rPr>
          <t xml:space="preserve">Enter your monthly income for each month here
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This is the gross amount before expenses for the month</t>
        </r>
      </text>
    </comment>
  </commentList>
</comments>
</file>

<file path=xl/sharedStrings.xml><?xml version="1.0" encoding="utf-8"?>
<sst xmlns="http://schemas.openxmlformats.org/spreadsheetml/2006/main" count="116" uniqueCount="75">
  <si>
    <t>Mortgage</t>
  </si>
  <si>
    <t>Jan</t>
  </si>
  <si>
    <t>Feb</t>
  </si>
  <si>
    <t>March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</si>
  <si>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</si>
  <si>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</si>
  <si>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</si>
  <si>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</si>
  <si>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</si>
  <si>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</si>
  <si>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</si>
  <si>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</si>
  <si>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</si>
  <si>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Natwest</t>
  </si>
  <si>
    <t>Misc</t>
  </si>
  <si>
    <t>Total</t>
  </si>
  <si>
    <t>Mum</t>
  </si>
  <si>
    <t>Per Month</t>
  </si>
  <si>
    <t>Monthly Expenses</t>
  </si>
  <si>
    <t>Air BnB</t>
  </si>
  <si>
    <t xml:space="preserve">Days </t>
  </si>
  <si>
    <t>Internet</t>
  </si>
  <si>
    <t>Per Night</t>
  </si>
  <si>
    <t>Yoigo</t>
  </si>
  <si>
    <t>Gas</t>
  </si>
  <si>
    <t>19% Tax</t>
  </si>
  <si>
    <t>Electric</t>
  </si>
  <si>
    <t>Cleaning Cost</t>
  </si>
  <si>
    <t>Water</t>
  </si>
  <si>
    <t>Income</t>
  </si>
  <si>
    <t>Petrol</t>
  </si>
  <si>
    <t xml:space="preserve">Food </t>
  </si>
  <si>
    <t>Chinese</t>
  </si>
  <si>
    <t>Life Insurance</t>
  </si>
  <si>
    <t>Mia</t>
  </si>
  <si>
    <t>Car/House Insurance</t>
  </si>
  <si>
    <t>Car Tax</t>
  </si>
  <si>
    <t>House tax</t>
  </si>
  <si>
    <t>Business</t>
  </si>
  <si>
    <t>Months</t>
  </si>
  <si>
    <t>Costs</t>
  </si>
  <si>
    <t>Barclaycard Loan</t>
  </si>
  <si>
    <t>Natwest Loan</t>
  </si>
  <si>
    <t>Completion of House</t>
  </si>
  <si>
    <t>One Year Forecast</t>
  </si>
  <si>
    <t>Splash Back</t>
  </si>
  <si>
    <t>Monthly</t>
  </si>
  <si>
    <t>Windows</t>
  </si>
  <si>
    <t>Expenses</t>
  </si>
  <si>
    <t>Glass Curtains</t>
  </si>
  <si>
    <t>Loan Repayments</t>
  </si>
  <si>
    <t>Main bathroom closet</t>
  </si>
  <si>
    <t>To Keep</t>
  </si>
  <si>
    <t>Front Terrace</t>
  </si>
  <si>
    <t>Yearly toward debt</t>
  </si>
  <si>
    <t>Paid off leaving £7000 debt</t>
  </si>
  <si>
    <t>Barclaycard</t>
  </si>
  <si>
    <t>Per year in house expenses by renting and living in Asia/Simon</t>
  </si>
  <si>
    <t>in AirBnB</t>
  </si>
  <si>
    <t>Mortgage/Rent</t>
  </si>
  <si>
    <t>Childcare</t>
  </si>
  <si>
    <t>Food</t>
  </si>
  <si>
    <t>Gym Membership</t>
  </si>
  <si>
    <t>Internet Cost</t>
  </si>
  <si>
    <t>Mobile Phone</t>
  </si>
  <si>
    <t>Car/House/Life Insurance</t>
  </si>
  <si>
    <t>Property Tax</t>
  </si>
  <si>
    <t>Miscellaneous</t>
  </si>
  <si>
    <t xml:space="preserve">Bank Balance </t>
  </si>
  <si>
    <t>Total Montly Expenses</t>
  </si>
  <si>
    <t>Bank Balance (Gross for Month)</t>
  </si>
  <si>
    <t>Haircut/Personal Care</t>
  </si>
  <si>
    <t>Enter All Monthly Expenses Below:</t>
  </si>
  <si>
    <t>Monthly Subscriptions (Netflix etc.)</t>
  </si>
  <si>
    <t>Clothing</t>
  </si>
</sst>
</file>

<file path=xl/styles.xml><?xml version="1.0" encoding="utf-8"?>
<styleSheet xmlns="http://schemas.openxmlformats.org/spreadsheetml/2006/main">
  <numFmts count="3">
    <numFmt numFmtId="166" formatCode="[$£-809]#,##0"/>
    <numFmt numFmtId="169" formatCode="[$£-809]#,##0.00"/>
    <numFmt numFmtId="179" formatCode="&quot;£&quot;#,##0"/>
  </numFmts>
  <fonts count="12">
    <font>
      <sz val="10"/>
      <color rgb="FF000000"/>
      <name val="Arial"/>
    </font>
    <font>
      <sz val="10"/>
      <name val="Arial"/>
    </font>
    <font>
      <sz val="10"/>
      <color rgb="FF38761D"/>
      <name val="Arial"/>
    </font>
    <font>
      <sz val="10"/>
      <color rgb="FFFF0000"/>
      <name val="Arial"/>
    </font>
    <font>
      <b/>
      <sz val="10"/>
      <name val="Arial"/>
    </font>
    <font>
      <b/>
      <sz val="10"/>
      <color rgb="FF38761D"/>
      <name val="Arial"/>
    </font>
    <font>
      <b/>
      <sz val="10"/>
      <color rgb="FFFF0000"/>
      <name val="Arial"/>
    </font>
    <font>
      <sz val="9"/>
      <color indexed="81"/>
      <name val="Tahoma"/>
      <charset val="1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16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3" fillId="0" borderId="0" xfId="0" applyFont="1" applyAlignment="1"/>
    <xf numFmtId="0" fontId="1" fillId="0" borderId="2" xfId="0" applyFont="1" applyBorder="1"/>
    <xf numFmtId="166" fontId="1" fillId="0" borderId="0" xfId="0" applyNumberFormat="1" applyFont="1" applyAlignment="1"/>
    <xf numFmtId="166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/>
    <xf numFmtId="0" fontId="4" fillId="0" borderId="1" xfId="0" applyFont="1" applyBorder="1" applyAlignment="1"/>
    <xf numFmtId="0" fontId="1" fillId="0" borderId="0" xfId="0" applyFont="1" applyAlignment="1"/>
    <xf numFmtId="166" fontId="1" fillId="0" borderId="2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Alignment="1"/>
    <xf numFmtId="166" fontId="4" fillId="0" borderId="1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6" fontId="5" fillId="0" borderId="0" xfId="0" applyNumberFormat="1" applyFont="1"/>
    <xf numFmtId="166" fontId="3" fillId="0" borderId="0" xfId="0" applyNumberFormat="1" applyFont="1" applyAlignment="1">
      <alignment horizontal="left"/>
    </xf>
    <xf numFmtId="166" fontId="1" fillId="0" borderId="2" xfId="0" applyNumberFormat="1" applyFont="1" applyBorder="1" applyAlignment="1">
      <alignment horizontal="left"/>
    </xf>
    <xf numFmtId="0" fontId="5" fillId="0" borderId="0" xfId="0" applyFont="1"/>
    <xf numFmtId="166" fontId="6" fillId="0" borderId="1" xfId="0" applyNumberFormat="1" applyFont="1" applyBorder="1"/>
    <xf numFmtId="166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6" fontId="6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/>
    <xf numFmtId="0" fontId="8" fillId="0" borderId="0" xfId="0" applyFont="1" applyAlignment="1"/>
    <xf numFmtId="0" fontId="10" fillId="0" borderId="0" xfId="0" applyFont="1" applyAlignment="1"/>
    <xf numFmtId="179" fontId="1" fillId="0" borderId="0" xfId="0" applyNumberFormat="1" applyFont="1" applyAlignment="1">
      <alignment horizontal="left"/>
    </xf>
    <xf numFmtId="0" fontId="11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41"/>
  <sheetViews>
    <sheetView workbookViewId="0"/>
  </sheetViews>
  <sheetFormatPr defaultColWidth="12.5703125" defaultRowHeight="15.75" customHeight="1"/>
  <cols>
    <col min="1" max="1" width="19.140625" customWidth="1"/>
  </cols>
  <sheetData>
    <row r="1" spans="1:16" ht="15.75" customHeight="1">
      <c r="A1" s="15" t="s">
        <v>18</v>
      </c>
      <c r="B1" s="17"/>
      <c r="C1" s="5"/>
      <c r="D1" s="18" t="s">
        <v>19</v>
      </c>
      <c r="E1" s="5"/>
      <c r="F1" s="5"/>
      <c r="G1" s="5"/>
      <c r="H1" s="5"/>
      <c r="I1" s="5"/>
      <c r="J1" s="5"/>
      <c r="K1" s="5"/>
      <c r="L1" s="5"/>
      <c r="M1" s="5"/>
      <c r="N1" s="5"/>
      <c r="O1" s="7"/>
      <c r="P1" s="7"/>
    </row>
    <row r="2" spans="1:16" ht="15.75" customHeight="1">
      <c r="A2" s="1"/>
      <c r="B2" s="1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7"/>
    </row>
    <row r="3" spans="1:16" ht="15.75" customHeight="1">
      <c r="A3" s="1" t="s">
        <v>0</v>
      </c>
      <c r="B3" s="17">
        <v>1037</v>
      </c>
      <c r="C3" s="5"/>
      <c r="D3" s="19">
        <v>30</v>
      </c>
      <c r="E3" s="5" t="s">
        <v>20</v>
      </c>
      <c r="F3" s="5"/>
      <c r="G3" s="20">
        <v>45</v>
      </c>
      <c r="H3" s="5" t="s">
        <v>20</v>
      </c>
      <c r="I3" s="5"/>
      <c r="J3" s="20">
        <v>60</v>
      </c>
      <c r="K3" s="5" t="s">
        <v>20</v>
      </c>
      <c r="L3" s="5"/>
      <c r="M3" s="20">
        <v>90</v>
      </c>
      <c r="N3" s="5" t="s">
        <v>20</v>
      </c>
      <c r="O3" s="7"/>
      <c r="P3" s="7"/>
    </row>
    <row r="4" spans="1:16" ht="15.75" customHeight="1">
      <c r="A4" s="1" t="s">
        <v>21</v>
      </c>
      <c r="B4" s="17">
        <v>18</v>
      </c>
      <c r="C4" s="5"/>
      <c r="D4" s="21">
        <v>300</v>
      </c>
      <c r="E4" s="13" t="s">
        <v>22</v>
      </c>
      <c r="F4" s="5"/>
      <c r="G4" s="21">
        <v>300</v>
      </c>
      <c r="H4" s="13" t="s">
        <v>22</v>
      </c>
      <c r="I4" s="5"/>
      <c r="J4" s="21">
        <v>300</v>
      </c>
      <c r="K4" s="13" t="s">
        <v>22</v>
      </c>
      <c r="L4" s="5"/>
      <c r="M4" s="21">
        <v>300</v>
      </c>
      <c r="N4" s="13" t="s">
        <v>22</v>
      </c>
      <c r="O4" s="7"/>
      <c r="P4" s="7"/>
    </row>
    <row r="5" spans="1:16" ht="15.75" customHeight="1">
      <c r="A5" s="1" t="s">
        <v>23</v>
      </c>
      <c r="B5" s="17">
        <v>10</v>
      </c>
      <c r="C5" s="5"/>
      <c r="D5" s="22">
        <f>SUM(D3*D4)</f>
        <v>9000</v>
      </c>
      <c r="E5" s="5"/>
      <c r="F5" s="5"/>
      <c r="G5" s="22">
        <f>SUM(G3*G4)</f>
        <v>13500</v>
      </c>
      <c r="H5" s="5"/>
      <c r="I5" s="5"/>
      <c r="J5" s="22">
        <f>SUM(J3*J4)</f>
        <v>18000</v>
      </c>
      <c r="K5" s="5"/>
      <c r="L5" s="5"/>
      <c r="M5" s="22">
        <f>SUM(M3*M4)</f>
        <v>27000</v>
      </c>
      <c r="N5" s="5"/>
      <c r="O5" s="7"/>
      <c r="P5" s="7"/>
    </row>
    <row r="6" spans="1:16" ht="15.75" customHeight="1">
      <c r="A6" s="1" t="s">
        <v>24</v>
      </c>
      <c r="B6" s="17">
        <v>35</v>
      </c>
      <c r="C6" s="5"/>
      <c r="D6" s="23">
        <f>SUM(D5*0.19)</f>
        <v>1710</v>
      </c>
      <c r="E6" s="13" t="s">
        <v>25</v>
      </c>
      <c r="F6" s="5"/>
      <c r="G6" s="23">
        <f>SUM(G5*0.19)</f>
        <v>2565</v>
      </c>
      <c r="H6" s="13" t="s">
        <v>25</v>
      </c>
      <c r="I6" s="5"/>
      <c r="J6" s="23">
        <f>SUM(J5*0.19)</f>
        <v>3420</v>
      </c>
      <c r="K6" s="13" t="s">
        <v>25</v>
      </c>
      <c r="L6" s="5"/>
      <c r="M6" s="23">
        <f>SUM(M5*0.19)</f>
        <v>5130</v>
      </c>
      <c r="N6" s="13" t="s">
        <v>25</v>
      </c>
      <c r="O6" s="7"/>
      <c r="P6" s="7"/>
    </row>
    <row r="7" spans="1:16" ht="15.75" customHeight="1">
      <c r="A7" s="1" t="s">
        <v>26</v>
      </c>
      <c r="B7" s="17">
        <v>30</v>
      </c>
      <c r="C7" s="5"/>
      <c r="D7" s="11">
        <f>SUM(D3/15)*200</f>
        <v>400</v>
      </c>
      <c r="E7" s="1" t="s">
        <v>27</v>
      </c>
      <c r="G7" s="11">
        <f>SUM(G3/15)*200</f>
        <v>600</v>
      </c>
      <c r="H7" s="1" t="s">
        <v>27</v>
      </c>
      <c r="J7" s="11">
        <f>SUM(J3/15)*200</f>
        <v>800</v>
      </c>
      <c r="K7" s="1" t="s">
        <v>27</v>
      </c>
      <c r="M7" s="11">
        <f>SUM(M3/15)*200</f>
        <v>1200</v>
      </c>
      <c r="N7" s="1" t="s">
        <v>27</v>
      </c>
      <c r="O7" s="7"/>
      <c r="P7" s="7"/>
    </row>
    <row r="8" spans="1:16" ht="15.75" customHeight="1">
      <c r="A8" s="1" t="s">
        <v>28</v>
      </c>
      <c r="B8" s="17">
        <v>40</v>
      </c>
      <c r="C8" s="5"/>
      <c r="D8" s="24">
        <f>SUM(D5-D6)</f>
        <v>7290</v>
      </c>
      <c r="E8" s="1" t="s">
        <v>29</v>
      </c>
      <c r="G8" s="24">
        <f>SUM(G5-G6)</f>
        <v>10935</v>
      </c>
      <c r="H8" s="1" t="s">
        <v>29</v>
      </c>
      <c r="J8" s="24">
        <f>SUM(J5-J6)</f>
        <v>14580</v>
      </c>
      <c r="K8" s="1" t="s">
        <v>29</v>
      </c>
      <c r="M8" s="24">
        <f>SUM(M5-M6)</f>
        <v>21870</v>
      </c>
      <c r="N8" s="1" t="s">
        <v>29</v>
      </c>
      <c r="O8" s="7"/>
      <c r="P8" s="7"/>
    </row>
    <row r="9" spans="1:16" ht="15.75" customHeight="1">
      <c r="A9" s="1" t="s">
        <v>30</v>
      </c>
      <c r="B9" s="17">
        <v>250</v>
      </c>
      <c r="C9" s="5"/>
      <c r="O9" s="7"/>
      <c r="P9" s="7"/>
    </row>
    <row r="10" spans="1:16" ht="15.75" customHeight="1">
      <c r="A10" s="1" t="s">
        <v>31</v>
      </c>
      <c r="B10" s="17">
        <v>150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</row>
    <row r="11" spans="1:16" ht="15.75" customHeight="1">
      <c r="A11" s="1" t="s">
        <v>32</v>
      </c>
      <c r="B11" s="17">
        <v>0</v>
      </c>
      <c r="C11" s="5"/>
      <c r="D11" s="19">
        <v>30</v>
      </c>
      <c r="E11" s="5" t="s">
        <v>20</v>
      </c>
      <c r="F11" s="5"/>
      <c r="G11" s="20">
        <v>45</v>
      </c>
      <c r="H11" s="5" t="s">
        <v>20</v>
      </c>
      <c r="I11" s="5"/>
      <c r="J11" s="20">
        <v>60</v>
      </c>
      <c r="K11" s="5" t="s">
        <v>20</v>
      </c>
      <c r="L11" s="5"/>
      <c r="M11" s="20">
        <v>90</v>
      </c>
      <c r="N11" s="5" t="s">
        <v>20</v>
      </c>
      <c r="O11" s="7"/>
      <c r="P11" s="25"/>
    </row>
    <row r="12" spans="1:16" ht="15.75" customHeight="1">
      <c r="A12" s="1" t="s">
        <v>33</v>
      </c>
      <c r="B12" s="17">
        <v>55</v>
      </c>
      <c r="C12" s="5"/>
      <c r="D12" s="21">
        <v>400</v>
      </c>
      <c r="E12" s="13" t="s">
        <v>22</v>
      </c>
      <c r="F12" s="5"/>
      <c r="G12" s="21">
        <v>400</v>
      </c>
      <c r="H12" s="13" t="s">
        <v>22</v>
      </c>
      <c r="I12" s="5"/>
      <c r="J12" s="21">
        <v>400</v>
      </c>
      <c r="K12" s="13" t="s">
        <v>22</v>
      </c>
      <c r="L12" s="5"/>
      <c r="M12" s="21">
        <v>400</v>
      </c>
      <c r="N12" s="13" t="s">
        <v>22</v>
      </c>
      <c r="O12" s="7"/>
      <c r="P12" s="25"/>
    </row>
    <row r="13" spans="1:16" ht="15.75" customHeight="1">
      <c r="A13" s="1" t="s">
        <v>34</v>
      </c>
      <c r="B13" s="17">
        <v>20</v>
      </c>
      <c r="C13" s="5"/>
      <c r="D13" s="22">
        <f>SUM(D11*D12)</f>
        <v>12000</v>
      </c>
      <c r="E13" s="5"/>
      <c r="F13" s="5"/>
      <c r="G13" s="22">
        <f>SUM(G11*G12)</f>
        <v>18000</v>
      </c>
      <c r="H13" s="5"/>
      <c r="I13" s="5"/>
      <c r="J13" s="22">
        <f>SUM(J11*J12)</f>
        <v>24000</v>
      </c>
      <c r="K13" s="5"/>
      <c r="L13" s="5"/>
      <c r="M13" s="22">
        <f>SUM(M11*M12)</f>
        <v>36000</v>
      </c>
      <c r="N13" s="5"/>
      <c r="O13" s="7"/>
      <c r="P13" s="25"/>
    </row>
    <row r="14" spans="1:16" ht="15.75" customHeight="1">
      <c r="A14" s="1" t="s">
        <v>14</v>
      </c>
      <c r="B14" s="17">
        <v>30</v>
      </c>
      <c r="C14" s="5"/>
      <c r="D14" s="23">
        <f>SUM(D13*0.19)</f>
        <v>2280</v>
      </c>
      <c r="E14" s="13" t="s">
        <v>25</v>
      </c>
      <c r="F14" s="5"/>
      <c r="G14" s="23">
        <f>SUM(G13*0.19)</f>
        <v>3420</v>
      </c>
      <c r="H14" s="13" t="s">
        <v>25</v>
      </c>
      <c r="I14" s="5"/>
      <c r="J14" s="23">
        <f>SUM(J13*0.19)</f>
        <v>4560</v>
      </c>
      <c r="K14" s="13" t="s">
        <v>25</v>
      </c>
      <c r="L14" s="5"/>
      <c r="M14" s="23">
        <f>SUM(M13*0.19)</f>
        <v>6840</v>
      </c>
      <c r="N14" s="13" t="s">
        <v>25</v>
      </c>
      <c r="O14" s="7"/>
      <c r="P14" s="25"/>
    </row>
    <row r="15" spans="1:16" ht="15.75" customHeight="1">
      <c r="A15" s="1"/>
      <c r="B15" s="26"/>
      <c r="C15" s="7"/>
      <c r="D15" s="11">
        <f>SUM(D11/15)*200</f>
        <v>400</v>
      </c>
      <c r="E15" s="1" t="s">
        <v>27</v>
      </c>
      <c r="F15" s="11"/>
      <c r="G15" s="11">
        <f>SUM(G11/15)*200</f>
        <v>600</v>
      </c>
      <c r="H15" s="1" t="s">
        <v>27</v>
      </c>
      <c r="J15" s="11">
        <f>SUM(J11/15)*200</f>
        <v>800</v>
      </c>
      <c r="K15" s="1" t="s">
        <v>27</v>
      </c>
      <c r="L15" s="11"/>
      <c r="M15" s="11">
        <f>SUM(M11/15)*200</f>
        <v>1200</v>
      </c>
      <c r="N15" s="1" t="s">
        <v>27</v>
      </c>
      <c r="O15" s="7"/>
      <c r="P15" s="25"/>
    </row>
    <row r="16" spans="1:16" ht="15.75" customHeight="1">
      <c r="A16" s="1" t="s">
        <v>35</v>
      </c>
      <c r="B16" s="26">
        <f>SUM(500+175)/12</f>
        <v>56.25</v>
      </c>
      <c r="C16" s="7"/>
      <c r="D16" s="24">
        <f>SUM(D13-D14)</f>
        <v>9720</v>
      </c>
      <c r="E16" s="1" t="s">
        <v>29</v>
      </c>
      <c r="F16" s="27"/>
      <c r="G16" s="24">
        <f>SUM(G13-G14)</f>
        <v>14580</v>
      </c>
      <c r="H16" s="1" t="s">
        <v>29</v>
      </c>
      <c r="J16" s="24">
        <f>SUM(J13-J14)</f>
        <v>19440</v>
      </c>
      <c r="K16" s="1" t="s">
        <v>29</v>
      </c>
      <c r="L16" s="27"/>
      <c r="M16" s="24">
        <f>SUM(M13-M14)</f>
        <v>29160</v>
      </c>
      <c r="N16" s="1" t="s">
        <v>29</v>
      </c>
      <c r="O16" s="7"/>
      <c r="P16" s="25"/>
    </row>
    <row r="17" spans="1:16" ht="15.75" customHeight="1">
      <c r="A17" s="1" t="s">
        <v>36</v>
      </c>
      <c r="B17" s="17">
        <f>SUM(173)/6</f>
        <v>28.833333333333332</v>
      </c>
      <c r="C17" s="7"/>
      <c r="D17" s="11"/>
      <c r="E17" s="1"/>
      <c r="F17" s="11"/>
      <c r="G17" s="11"/>
      <c r="H17" s="1"/>
      <c r="J17" s="11"/>
      <c r="K17" s="1"/>
      <c r="L17" s="11"/>
      <c r="M17" s="11"/>
      <c r="N17" s="1"/>
      <c r="O17" s="7"/>
      <c r="P17" s="25"/>
    </row>
    <row r="18" spans="1:16" ht="15.75" customHeight="1">
      <c r="A18" s="1" t="s">
        <v>37</v>
      </c>
      <c r="B18" s="17">
        <v>61</v>
      </c>
      <c r="C18" s="7"/>
      <c r="D18" s="11"/>
      <c r="E18" s="1"/>
      <c r="F18" s="11"/>
      <c r="G18" s="11"/>
      <c r="H18" s="1"/>
      <c r="J18" s="11"/>
      <c r="K18" s="1"/>
      <c r="L18" s="11"/>
      <c r="M18" s="11"/>
      <c r="N18" s="1"/>
      <c r="O18" s="7"/>
      <c r="P18" s="25"/>
    </row>
    <row r="19" spans="1:16" ht="15.75" customHeight="1">
      <c r="A19" s="1" t="s">
        <v>38</v>
      </c>
      <c r="B19" s="17">
        <v>0</v>
      </c>
      <c r="C19" s="7"/>
      <c r="D19" s="10">
        <v>1700</v>
      </c>
      <c r="E19" s="1">
        <v>12</v>
      </c>
      <c r="F19" s="24">
        <f>SUM(D19*E19)</f>
        <v>20400</v>
      </c>
      <c r="G19" s="11"/>
      <c r="H19" s="1"/>
      <c r="J19" s="11"/>
      <c r="K19" s="1"/>
      <c r="L19" s="11"/>
      <c r="M19" s="11"/>
      <c r="N19" s="1"/>
      <c r="O19" s="7"/>
      <c r="P19" s="25"/>
    </row>
    <row r="20" spans="1:16" ht="15.75" customHeight="1">
      <c r="B20" s="26"/>
      <c r="C20" s="7"/>
      <c r="D20" s="12" t="s">
        <v>17</v>
      </c>
      <c r="E20" s="12" t="s">
        <v>39</v>
      </c>
      <c r="O20" s="7"/>
      <c r="P20" s="25"/>
    </row>
    <row r="21" spans="1:16" ht="15.75" customHeight="1">
      <c r="A21" s="1" t="s">
        <v>15</v>
      </c>
      <c r="B21" s="26">
        <f>SUM(B3:B19)</f>
        <v>1821.0833333333333</v>
      </c>
      <c r="C21" s="7"/>
      <c r="E21" s="12" t="s">
        <v>40</v>
      </c>
      <c r="F21" s="28">
        <f>SUM(B3*12)+(B4*12)+(B6*12)+(B7*12)+(B8*12)</f>
        <v>13920</v>
      </c>
      <c r="O21" s="7"/>
      <c r="P21" s="25"/>
    </row>
    <row r="22" spans="1:16" ht="15.75" customHeight="1">
      <c r="B22" s="26"/>
      <c r="C22" s="7"/>
      <c r="D22" s="7"/>
      <c r="E22" s="7"/>
      <c r="F22" s="29">
        <f>SUM(F19-F21)</f>
        <v>6480</v>
      </c>
      <c r="G22" s="7"/>
      <c r="H22" s="7"/>
      <c r="I22" s="7"/>
      <c r="J22" s="7"/>
      <c r="K22" s="7"/>
      <c r="L22" s="7"/>
      <c r="M22" s="7"/>
      <c r="N22" s="7"/>
      <c r="O22" s="7"/>
      <c r="P22" s="25"/>
    </row>
    <row r="23" spans="1:16" ht="15.75" customHeight="1">
      <c r="A23" s="1" t="s">
        <v>41</v>
      </c>
      <c r="B23" s="17">
        <v>225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25"/>
    </row>
    <row r="24" spans="1:16" ht="15.75" customHeight="1">
      <c r="A24" s="1" t="s">
        <v>42</v>
      </c>
      <c r="B24" s="17">
        <v>450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25"/>
    </row>
    <row r="25" spans="1:16" ht="15.75" customHeight="1">
      <c r="B25" s="9"/>
      <c r="N25" s="4"/>
      <c r="P25" s="30"/>
    </row>
    <row r="26" spans="1:16" ht="15.75" customHeight="1">
      <c r="A26" s="15" t="s">
        <v>43</v>
      </c>
      <c r="B26" s="9"/>
      <c r="D26" s="15" t="s">
        <v>44</v>
      </c>
      <c r="E26" s="3"/>
    </row>
    <row r="27" spans="1:16" ht="15.75" customHeight="1">
      <c r="B27" s="9"/>
      <c r="N27" s="5"/>
    </row>
    <row r="28" spans="1:16" ht="15.75" customHeight="1">
      <c r="A28" s="1" t="s">
        <v>45</v>
      </c>
      <c r="B28" s="17">
        <v>800</v>
      </c>
      <c r="D28" s="10">
        <v>4000</v>
      </c>
      <c r="E28" s="1" t="s">
        <v>46</v>
      </c>
      <c r="N28" s="5"/>
    </row>
    <row r="29" spans="1:16" ht="15.75" customHeight="1">
      <c r="A29" s="1" t="s">
        <v>47</v>
      </c>
      <c r="B29" s="17">
        <v>8000</v>
      </c>
      <c r="D29" s="10">
        <f>B21</f>
        <v>1821.0833333333333</v>
      </c>
      <c r="E29" s="5" t="s">
        <v>48</v>
      </c>
    </row>
    <row r="30" spans="1:16" ht="15.75" customHeight="1">
      <c r="A30" s="1" t="s">
        <v>49</v>
      </c>
      <c r="B30" s="17">
        <v>8000</v>
      </c>
      <c r="D30" s="14">
        <f>SUM(B23+B24)</f>
        <v>675</v>
      </c>
      <c r="E30" s="2" t="s">
        <v>50</v>
      </c>
      <c r="H30" s="6"/>
    </row>
    <row r="31" spans="1:16" ht="15.75" customHeight="1">
      <c r="A31" s="1" t="s">
        <v>51</v>
      </c>
      <c r="B31" s="17">
        <v>5000</v>
      </c>
      <c r="D31" s="11">
        <f>SUM(D28-(D29+D30))</f>
        <v>1503.916666666667</v>
      </c>
      <c r="E31" s="1" t="s">
        <v>52</v>
      </c>
      <c r="H31" s="6"/>
      <c r="I31" s="6"/>
    </row>
    <row r="32" spans="1:16" ht="15.75" customHeight="1">
      <c r="A32" s="1" t="s">
        <v>53</v>
      </c>
      <c r="B32" s="17">
        <v>700</v>
      </c>
      <c r="E32" s="7"/>
      <c r="H32" s="6"/>
    </row>
    <row r="33" spans="1:9" ht="15.75" customHeight="1">
      <c r="B33" s="9"/>
      <c r="D33" s="11">
        <f>SUM(D31*12)</f>
        <v>18047.000000000004</v>
      </c>
      <c r="E33" s="1" t="s">
        <v>54</v>
      </c>
    </row>
    <row r="34" spans="1:9" ht="15.75" customHeight="1">
      <c r="B34" s="9"/>
    </row>
    <row r="35" spans="1:9" ht="15.75" customHeight="1">
      <c r="B35" s="17"/>
      <c r="C35" s="1" t="s">
        <v>13</v>
      </c>
      <c r="D35" s="31">
        <v>20000</v>
      </c>
      <c r="E35" s="32">
        <f>SUM(450*12)</f>
        <v>5400</v>
      </c>
      <c r="F35" s="25">
        <f t="shared" ref="F35:F36" si="0">SUM(D35-E35)</f>
        <v>14600</v>
      </c>
      <c r="H35" s="7">
        <f>SUM(D33+E35+E36)</f>
        <v>26147.000000000004</v>
      </c>
      <c r="I35" s="1" t="s">
        <v>55</v>
      </c>
    </row>
    <row r="36" spans="1:9" ht="15.75" customHeight="1">
      <c r="B36" s="9"/>
      <c r="C36" s="1" t="s">
        <v>56</v>
      </c>
      <c r="D36" s="31">
        <v>9650</v>
      </c>
      <c r="E36" s="32">
        <f>SUM(225*12)</f>
        <v>2700</v>
      </c>
      <c r="F36" s="25">
        <f t="shared" si="0"/>
        <v>6950</v>
      </c>
    </row>
    <row r="37" spans="1:9" ht="15.75" customHeight="1">
      <c r="A37" s="1"/>
      <c r="B37" s="17"/>
      <c r="D37" s="33"/>
    </row>
    <row r="38" spans="1:9" ht="15.75" customHeight="1">
      <c r="B38" s="26"/>
      <c r="C38" s="1" t="s">
        <v>16</v>
      </c>
      <c r="D38" s="31">
        <v>30000</v>
      </c>
      <c r="E38" s="4"/>
    </row>
    <row r="39" spans="1:9" ht="15.75" customHeight="1">
      <c r="A39" s="1"/>
      <c r="B39" s="17"/>
      <c r="C39" s="5">
        <f>SUM(1500*12)</f>
        <v>18000</v>
      </c>
      <c r="D39" s="1" t="s">
        <v>57</v>
      </c>
    </row>
    <row r="40" spans="1:9" ht="15.75" customHeight="1">
      <c r="A40" s="1"/>
      <c r="B40" s="17"/>
      <c r="C40" s="5">
        <v>10000</v>
      </c>
      <c r="D40" s="1" t="s">
        <v>58</v>
      </c>
    </row>
    <row r="41" spans="1:9" ht="15.75" customHeight="1">
      <c r="B41" s="26"/>
      <c r="C4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O35"/>
  <sheetViews>
    <sheetView tabSelected="1" workbookViewId="0">
      <selection activeCell="A19" sqref="A19"/>
    </sheetView>
  </sheetViews>
  <sheetFormatPr defaultColWidth="12.5703125" defaultRowHeight="15.75" customHeight="1"/>
  <cols>
    <col min="1" max="1" width="32.5703125" customWidth="1"/>
  </cols>
  <sheetData>
    <row r="2" spans="1:15" ht="15.7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4" spans="1:15" ht="15.75" customHeight="1">
      <c r="A4" s="34" t="s">
        <v>68</v>
      </c>
      <c r="B4" s="36">
        <v>1000</v>
      </c>
      <c r="C4" s="5">
        <f>SUM(B8-B35)</f>
        <v>1255</v>
      </c>
      <c r="D4" s="7">
        <f>SUM(C8-C35)</f>
        <v>1510</v>
      </c>
      <c r="E4" s="7">
        <f>SUM(D8-D35)</f>
        <v>1765</v>
      </c>
      <c r="F4" s="7">
        <f>SUM(E8-E35)</f>
        <v>2020</v>
      </c>
      <c r="G4" s="7">
        <f>SUM(F8-F35)</f>
        <v>2275</v>
      </c>
      <c r="H4" s="7">
        <f>SUM(G8-G35)</f>
        <v>2530</v>
      </c>
      <c r="I4" s="7">
        <f>SUM(H8-H35)</f>
        <v>2785</v>
      </c>
      <c r="J4" s="7">
        <f>SUM(I8-I35)</f>
        <v>3040</v>
      </c>
      <c r="K4" s="7">
        <f>SUM(J8-J35)</f>
        <v>3295</v>
      </c>
      <c r="L4" s="7">
        <f>SUM(K8-K35)</f>
        <v>3550</v>
      </c>
      <c r="M4" s="7">
        <f>SUM(L8-L35)</f>
        <v>3805</v>
      </c>
      <c r="O4" s="4"/>
    </row>
    <row r="6" spans="1:15" ht="15.75" customHeight="1">
      <c r="A6" s="16" t="s">
        <v>29</v>
      </c>
      <c r="B6" s="5">
        <v>2500</v>
      </c>
      <c r="C6" s="7">
        <v>2500</v>
      </c>
      <c r="D6" s="7">
        <v>2500</v>
      </c>
      <c r="E6" s="7">
        <v>2500</v>
      </c>
      <c r="F6" s="7">
        <v>2500</v>
      </c>
      <c r="G6" s="7">
        <v>2500</v>
      </c>
      <c r="H6" s="7">
        <v>2500</v>
      </c>
      <c r="I6" s="7">
        <v>2500</v>
      </c>
      <c r="J6" s="7">
        <v>2500</v>
      </c>
      <c r="K6" s="7">
        <v>2500</v>
      </c>
      <c r="L6" s="7">
        <v>2500</v>
      </c>
      <c r="M6" s="7">
        <v>2500</v>
      </c>
    </row>
    <row r="8" spans="1:15" ht="15.75" customHeight="1">
      <c r="A8" s="16" t="s">
        <v>70</v>
      </c>
      <c r="B8" s="7">
        <f>SUM(B4+B6)</f>
        <v>3500</v>
      </c>
      <c r="C8" s="7">
        <f t="shared" ref="C8:M8" si="0">SUM(C4+C6)</f>
        <v>3755</v>
      </c>
      <c r="D8" s="7">
        <f t="shared" si="0"/>
        <v>4010</v>
      </c>
      <c r="E8" s="7">
        <f t="shared" si="0"/>
        <v>4265</v>
      </c>
      <c r="F8" s="7">
        <f t="shared" si="0"/>
        <v>4520</v>
      </c>
      <c r="G8" s="7">
        <f t="shared" si="0"/>
        <v>4775</v>
      </c>
      <c r="H8" s="7">
        <f t="shared" si="0"/>
        <v>5030</v>
      </c>
      <c r="I8" s="7">
        <f t="shared" si="0"/>
        <v>5285</v>
      </c>
      <c r="J8" s="7">
        <f t="shared" si="0"/>
        <v>5540</v>
      </c>
      <c r="K8" s="7">
        <f t="shared" si="0"/>
        <v>5795</v>
      </c>
      <c r="L8" s="7">
        <f t="shared" si="0"/>
        <v>6050</v>
      </c>
      <c r="M8" s="7">
        <f t="shared" si="0"/>
        <v>6305</v>
      </c>
      <c r="O8" s="4"/>
    </row>
    <row r="10" spans="1:15" ht="15.75" customHeight="1">
      <c r="A10" s="37" t="s">
        <v>72</v>
      </c>
    </row>
    <row r="11" spans="1:15" ht="15.75" customHeight="1">
      <c r="A11" t="s">
        <v>59</v>
      </c>
      <c r="B11" s="5">
        <v>600</v>
      </c>
      <c r="C11" s="7">
        <v>600</v>
      </c>
      <c r="D11" s="7">
        <v>600</v>
      </c>
      <c r="E11" s="7">
        <v>600</v>
      </c>
      <c r="F11" s="7">
        <v>600</v>
      </c>
      <c r="G11" s="7">
        <v>600</v>
      </c>
      <c r="H11" s="7">
        <v>600</v>
      </c>
      <c r="I11" s="7">
        <v>600</v>
      </c>
      <c r="J11" s="7">
        <v>600</v>
      </c>
      <c r="K11" s="7">
        <v>600</v>
      </c>
      <c r="L11" s="7">
        <v>600</v>
      </c>
      <c r="M11" s="7">
        <v>600</v>
      </c>
    </row>
    <row r="12" spans="1:15" ht="15.75" customHeight="1">
      <c r="A12" t="s">
        <v>60</v>
      </c>
      <c r="B12" s="5">
        <v>300</v>
      </c>
      <c r="C12" s="7">
        <v>300</v>
      </c>
      <c r="D12" s="7">
        <v>300</v>
      </c>
      <c r="E12" s="7">
        <v>300</v>
      </c>
      <c r="F12" s="7">
        <v>300</v>
      </c>
      <c r="G12" s="7">
        <v>300</v>
      </c>
      <c r="H12" s="7">
        <v>300</v>
      </c>
      <c r="I12" s="7">
        <v>300</v>
      </c>
      <c r="J12" s="7">
        <v>300</v>
      </c>
      <c r="K12" s="7">
        <v>300</v>
      </c>
      <c r="L12" s="7">
        <v>300</v>
      </c>
      <c r="M12" s="7">
        <v>300</v>
      </c>
    </row>
    <row r="13" spans="1:15" ht="15.75" customHeight="1">
      <c r="A13" t="s">
        <v>61</v>
      </c>
      <c r="B13" s="5">
        <v>500</v>
      </c>
      <c r="C13" s="7">
        <v>500</v>
      </c>
      <c r="D13" s="7">
        <v>500</v>
      </c>
      <c r="E13" s="7">
        <v>500</v>
      </c>
      <c r="F13" s="7">
        <v>500</v>
      </c>
      <c r="G13" s="7">
        <v>500</v>
      </c>
      <c r="H13" s="7">
        <v>500</v>
      </c>
      <c r="I13" s="7">
        <v>500</v>
      </c>
      <c r="J13" s="7">
        <v>500</v>
      </c>
      <c r="K13" s="7">
        <v>500</v>
      </c>
      <c r="L13" s="7">
        <v>500</v>
      </c>
      <c r="M13" s="7">
        <v>500</v>
      </c>
    </row>
    <row r="14" spans="1:15" ht="15.75" customHeight="1">
      <c r="A14" t="s">
        <v>30</v>
      </c>
      <c r="B14" s="5">
        <v>300</v>
      </c>
      <c r="C14" s="7">
        <v>300</v>
      </c>
      <c r="D14" s="7">
        <v>300</v>
      </c>
      <c r="E14" s="7">
        <v>300</v>
      </c>
      <c r="F14" s="7">
        <v>300</v>
      </c>
      <c r="G14" s="7">
        <v>300</v>
      </c>
      <c r="H14" s="7">
        <v>300</v>
      </c>
      <c r="I14" s="7">
        <v>300</v>
      </c>
      <c r="J14" s="7">
        <v>300</v>
      </c>
      <c r="K14" s="7">
        <v>300</v>
      </c>
      <c r="L14" s="7">
        <v>300</v>
      </c>
      <c r="M14" s="7">
        <v>300</v>
      </c>
      <c r="O14" s="7"/>
    </row>
    <row r="15" spans="1:15" ht="15.75" customHeight="1">
      <c r="A15" t="s">
        <v>24</v>
      </c>
      <c r="B15" s="5">
        <v>100</v>
      </c>
      <c r="C15" s="7">
        <v>100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  <c r="J15" s="7">
        <v>100</v>
      </c>
      <c r="K15" s="7">
        <v>100</v>
      </c>
      <c r="L15" s="7">
        <v>100</v>
      </c>
      <c r="M15" s="7">
        <v>100</v>
      </c>
    </row>
    <row r="16" spans="1:15" ht="15.75" customHeight="1">
      <c r="A16" t="s">
        <v>26</v>
      </c>
      <c r="B16" s="5">
        <v>100</v>
      </c>
      <c r="C16" s="7">
        <v>100</v>
      </c>
      <c r="D16" s="7">
        <v>100</v>
      </c>
      <c r="E16" s="7">
        <v>100</v>
      </c>
      <c r="F16" s="7">
        <v>100</v>
      </c>
      <c r="G16" s="7">
        <v>100</v>
      </c>
      <c r="H16" s="7">
        <v>100</v>
      </c>
      <c r="I16" s="7">
        <v>100</v>
      </c>
      <c r="J16" s="7">
        <v>100</v>
      </c>
      <c r="K16" s="7">
        <v>100</v>
      </c>
      <c r="L16" s="7">
        <v>100</v>
      </c>
      <c r="M16" s="7">
        <v>100</v>
      </c>
    </row>
    <row r="17" spans="1:13" ht="15.75" customHeight="1">
      <c r="A17" t="s">
        <v>28</v>
      </c>
      <c r="B17" s="7">
        <v>100</v>
      </c>
      <c r="C17" s="7">
        <v>100</v>
      </c>
      <c r="D17" s="7">
        <v>100</v>
      </c>
      <c r="E17" s="7">
        <v>100</v>
      </c>
      <c r="F17" s="7">
        <v>100</v>
      </c>
      <c r="G17" s="7">
        <v>100</v>
      </c>
      <c r="H17" s="7">
        <v>100</v>
      </c>
      <c r="I17" s="7">
        <v>100</v>
      </c>
      <c r="J17" s="7">
        <v>100</v>
      </c>
      <c r="K17" s="7">
        <v>100</v>
      </c>
      <c r="L17" s="7">
        <v>100</v>
      </c>
      <c r="M17" s="7">
        <v>100</v>
      </c>
    </row>
    <row r="18" spans="1:13" ht="15.75" customHeight="1">
      <c r="A18" s="35" t="s">
        <v>74</v>
      </c>
      <c r="B18" s="7">
        <v>50</v>
      </c>
      <c r="C18" s="7">
        <v>50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50</v>
      </c>
      <c r="K18" s="7">
        <v>50</v>
      </c>
      <c r="L18" s="7">
        <v>50</v>
      </c>
      <c r="M18" s="7">
        <v>50</v>
      </c>
    </row>
    <row r="19" spans="1:13" ht="15.75" customHeight="1">
      <c r="A19" t="s">
        <v>62</v>
      </c>
      <c r="B19" s="7">
        <v>30</v>
      </c>
      <c r="C19" s="7">
        <v>30</v>
      </c>
      <c r="D19" s="7">
        <v>30</v>
      </c>
      <c r="E19" s="7">
        <v>30</v>
      </c>
      <c r="F19" s="7">
        <v>30</v>
      </c>
      <c r="G19" s="7">
        <v>30</v>
      </c>
      <c r="H19" s="7">
        <v>30</v>
      </c>
      <c r="I19" s="7">
        <v>30</v>
      </c>
      <c r="J19" s="7">
        <v>30</v>
      </c>
      <c r="K19" s="7">
        <v>30</v>
      </c>
      <c r="L19" s="7">
        <v>30</v>
      </c>
      <c r="M19" s="7">
        <v>30</v>
      </c>
    </row>
    <row r="20" spans="1:13" ht="15.75" customHeight="1">
      <c r="A20" t="s">
        <v>63</v>
      </c>
      <c r="B20" s="7">
        <v>20</v>
      </c>
      <c r="C20" s="7">
        <v>20</v>
      </c>
      <c r="D20" s="7">
        <v>20</v>
      </c>
      <c r="E20" s="7">
        <v>20</v>
      </c>
      <c r="F20" s="7">
        <v>20</v>
      </c>
      <c r="G20" s="7">
        <v>20</v>
      </c>
      <c r="H20" s="7">
        <v>20</v>
      </c>
      <c r="I20" s="7">
        <v>20</v>
      </c>
      <c r="J20" s="7">
        <v>20</v>
      </c>
      <c r="K20" s="7">
        <v>20</v>
      </c>
      <c r="L20" s="7">
        <v>20</v>
      </c>
      <c r="M20" s="7">
        <v>20</v>
      </c>
    </row>
    <row r="21" spans="1:13" ht="15.75" customHeight="1">
      <c r="A21" t="s">
        <v>64</v>
      </c>
      <c r="B21" s="7">
        <v>30</v>
      </c>
      <c r="C21" s="7">
        <v>30</v>
      </c>
      <c r="D21" s="7">
        <v>30</v>
      </c>
      <c r="E21" s="7">
        <v>30</v>
      </c>
      <c r="F21" s="7">
        <v>30</v>
      </c>
      <c r="G21" s="7">
        <v>30</v>
      </c>
      <c r="H21" s="7">
        <v>30</v>
      </c>
      <c r="I21" s="7">
        <v>30</v>
      </c>
      <c r="J21" s="7">
        <v>30</v>
      </c>
      <c r="K21" s="7">
        <v>30</v>
      </c>
      <c r="L21" s="7">
        <v>30</v>
      </c>
      <c r="M21" s="7">
        <v>30</v>
      </c>
    </row>
    <row r="22" spans="1:13" ht="15.75" customHeight="1">
      <c r="A22" s="35" t="s">
        <v>73</v>
      </c>
      <c r="B22" s="7">
        <v>30</v>
      </c>
      <c r="C22" s="7">
        <v>30</v>
      </c>
      <c r="D22" s="7">
        <v>30</v>
      </c>
      <c r="E22" s="7">
        <v>30</v>
      </c>
      <c r="F22" s="7">
        <v>30</v>
      </c>
      <c r="G22" s="7">
        <v>30</v>
      </c>
      <c r="H22" s="7">
        <v>30</v>
      </c>
      <c r="I22" s="7">
        <v>30</v>
      </c>
      <c r="J22" s="7">
        <v>30</v>
      </c>
      <c r="K22" s="7">
        <v>30</v>
      </c>
      <c r="L22" s="7">
        <v>30</v>
      </c>
      <c r="M22" s="7">
        <v>30</v>
      </c>
    </row>
    <row r="23" spans="1:13" ht="15.75" customHeight="1">
      <c r="A23" t="s">
        <v>65</v>
      </c>
      <c r="B23" s="7">
        <v>50</v>
      </c>
      <c r="C23" s="7">
        <v>50</v>
      </c>
      <c r="D23" s="7">
        <v>50</v>
      </c>
      <c r="E23" s="7">
        <v>50</v>
      </c>
      <c r="F23" s="7">
        <v>50</v>
      </c>
      <c r="G23" s="7">
        <v>50</v>
      </c>
      <c r="H23" s="7">
        <v>50</v>
      </c>
      <c r="I23" s="7">
        <v>50</v>
      </c>
      <c r="J23" s="7">
        <v>50</v>
      </c>
      <c r="K23" s="7">
        <v>50</v>
      </c>
      <c r="L23" s="7">
        <v>50</v>
      </c>
      <c r="M23" s="7">
        <v>50</v>
      </c>
    </row>
    <row r="24" spans="1:13" ht="15.75" customHeight="1">
      <c r="A24" t="s">
        <v>36</v>
      </c>
      <c r="B24" s="7">
        <v>15</v>
      </c>
      <c r="C24" s="7">
        <v>15</v>
      </c>
      <c r="D24" s="7">
        <v>15</v>
      </c>
      <c r="E24" s="7">
        <v>15</v>
      </c>
      <c r="F24" s="7">
        <v>15</v>
      </c>
      <c r="G24" s="7">
        <v>15</v>
      </c>
      <c r="H24" s="7">
        <v>15</v>
      </c>
      <c r="I24" s="7">
        <v>15</v>
      </c>
      <c r="J24" s="7">
        <v>15</v>
      </c>
      <c r="K24" s="7">
        <v>15</v>
      </c>
      <c r="L24" s="7">
        <v>15</v>
      </c>
      <c r="M24" s="7">
        <v>15</v>
      </c>
    </row>
    <row r="25" spans="1:13" ht="15.75" customHeight="1">
      <c r="A25" s="35" t="s">
        <v>71</v>
      </c>
      <c r="B25" s="7">
        <v>20</v>
      </c>
      <c r="C25" s="7">
        <v>20</v>
      </c>
      <c r="D25" s="7">
        <v>20</v>
      </c>
      <c r="E25" s="7">
        <v>20</v>
      </c>
      <c r="F25" s="7">
        <v>20</v>
      </c>
      <c r="G25" s="7">
        <v>20</v>
      </c>
      <c r="H25" s="7">
        <v>20</v>
      </c>
      <c r="I25" s="7">
        <v>20</v>
      </c>
      <c r="J25" s="7">
        <v>20</v>
      </c>
      <c r="K25" s="7">
        <v>20</v>
      </c>
      <c r="L25" s="7">
        <v>20</v>
      </c>
      <c r="M25" s="7">
        <v>20</v>
      </c>
    </row>
    <row r="26" spans="1:13" ht="15.75" customHeight="1">
      <c r="A26" t="s">
        <v>66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5.75" customHeight="1">
      <c r="A27" t="s">
        <v>67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5.7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5.75" customHeight="1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5.75" customHeigh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5.75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5.75" customHeight="1">
      <c r="A32" s="8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5" ht="15.75" customHeight="1">
      <c r="A33" s="8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5" spans="1:15" ht="15.75" customHeight="1">
      <c r="A35" s="16" t="s">
        <v>69</v>
      </c>
      <c r="B35" s="7">
        <f>SUM(B11:B33)</f>
        <v>2245</v>
      </c>
      <c r="C35" s="7">
        <f>SUM(C11:C33)</f>
        <v>2245</v>
      </c>
      <c r="D35" s="7">
        <f>SUM(D11:D33)</f>
        <v>2245</v>
      </c>
      <c r="E35" s="7">
        <f>SUM(E11:E33)</f>
        <v>2245</v>
      </c>
      <c r="F35" s="7">
        <f>SUM(F11:F33)</f>
        <v>2245</v>
      </c>
      <c r="G35" s="7">
        <f>SUM(G11:G33)</f>
        <v>2245</v>
      </c>
      <c r="H35" s="7">
        <f>SUM(H11:H33)</f>
        <v>2245</v>
      </c>
      <c r="I35" s="7">
        <f>SUM(I11:I33)</f>
        <v>2245</v>
      </c>
      <c r="J35" s="7">
        <f>SUM(J11:J33)</f>
        <v>2245</v>
      </c>
      <c r="K35" s="7">
        <f>SUM(K11:K33)</f>
        <v>2245</v>
      </c>
      <c r="L35" s="7">
        <f>SUM(L11:L33)</f>
        <v>2245</v>
      </c>
      <c r="M35" s="7">
        <f>SUM(M11:M33)</f>
        <v>2245</v>
      </c>
      <c r="O35" s="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Month Forecast</vt:lpstr>
      <vt:lpstr>Finance 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 sen</cp:lastModifiedBy>
  <dcterms:modified xsi:type="dcterms:W3CDTF">2022-08-08T19:00:40Z</dcterms:modified>
</cp:coreProperties>
</file>